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192.168.0.2\управление экономики инвестиций\Документы Силидис Е.В\НА САЙТ постановления\2023\179 от 6.02.2023 Дорожное Хозяйство\"/>
    </mc:Choice>
  </mc:AlternateContent>
  <xr:revisionPtr revIDLastSave="0" documentId="13_ncr:1_{ADAA2773-BFE0-4A87-9A28-0A100FC0147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definedNames>
    <definedName name="_xlnm.Print_Titles" localSheetId="0">Лист1!$3:$6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K13" i="1" s="1"/>
  <c r="D33" i="1"/>
  <c r="D25" i="1"/>
  <c r="D23" i="1"/>
  <c r="D36" i="1"/>
  <c r="D16" i="1" l="1"/>
  <c r="J20" i="1"/>
  <c r="D20" i="1" s="1"/>
  <c r="D13" i="1" l="1"/>
  <c r="K38" i="1"/>
  <c r="K15" i="1"/>
  <c r="D18" i="1"/>
  <c r="G35" i="1"/>
  <c r="K10" i="1" l="1"/>
  <c r="D10" i="1" s="1"/>
  <c r="D15" i="1"/>
  <c r="D38" i="1"/>
  <c r="K35" i="1"/>
  <c r="F35" i="1"/>
  <c r="E35" i="1"/>
  <c r="D28" i="1" l="1"/>
  <c r="H30" i="1"/>
  <c r="D30" i="1" s="1"/>
  <c r="I35" i="1"/>
  <c r="D35" i="1" s="1"/>
</calcChain>
</file>

<file path=xl/sharedStrings.xml><?xml version="1.0" encoding="utf-8"?>
<sst xmlns="http://schemas.openxmlformats.org/spreadsheetml/2006/main" count="70" uniqueCount="45">
  <si>
    <t>№ п/п</t>
  </si>
  <si>
    <t>Источники финансирования</t>
  </si>
  <si>
    <t>Объем финансирования, всего    (тыс. рублей)</t>
  </si>
  <si>
    <t>В том числе по годам (тыс.рублей)</t>
  </si>
  <si>
    <t>Непосредственный результат реализации мероприятий</t>
  </si>
  <si>
    <t>Муниципальный заказчик     мероприятия, ответственный за выполнение мероприятия и получатель субсидий (субвенций, иных межбюджетных трансфертов)</t>
  </si>
  <si>
    <t>2016 год</t>
  </si>
  <si>
    <t>2017 год</t>
  </si>
  <si>
    <t>2018 год</t>
  </si>
  <si>
    <t>2019 год</t>
  </si>
  <si>
    <t>2020 год</t>
  </si>
  <si>
    <t>Цель: Развитие сети автомобильных дорог общего пользования местного значения проходящих вне границ населенных пунктов в муниципальном образовании Северский район</t>
  </si>
  <si>
    <t>1.1</t>
  </si>
  <si>
    <t>Наименование мероприятия</t>
  </si>
  <si>
    <t>2021 год</t>
  </si>
  <si>
    <t>2022 год</t>
  </si>
  <si>
    <t>Всего</t>
  </si>
  <si>
    <t>Краевой бюджет</t>
  </si>
  <si>
    <t>Федеральный бюджет</t>
  </si>
  <si>
    <t>Местный бюджет</t>
  </si>
  <si>
    <t>Внебюджетные источники</t>
  </si>
  <si>
    <t>1.1.1</t>
  </si>
  <si>
    <t>1.1.2</t>
  </si>
  <si>
    <t>1.1.3</t>
  </si>
  <si>
    <t>1.1.4</t>
  </si>
  <si>
    <t>Утвержденная комплексная схема организации дорожного движения. Проект ораганизации дорожного движения.</t>
  </si>
  <si>
    <t>Выполнение проектно-изыскательских работ по капитальному ремонту автомобильных дорог общего пользования местного значения муниципального образования Северский район. Проведение государственный экспертизы проекта и инженерных изысканий. Проведение проверки достоверности сметной стоимости.</t>
  </si>
  <si>
    <t>Итого:</t>
  </si>
  <si>
    <t xml:space="preserve">Задача: Увеличение протяженности автомобильных дорог общего пользования местного значения проходящих вне границ населенных пунктов в муниципальном образовании Северский район соответствующих нормативным требованиям </t>
  </si>
  <si>
    <t>2023 год</t>
  </si>
  <si>
    <t>Проведение технических и кадастровых работ по автомобильным дорогам, проведение строительно-технической экспертизы</t>
  </si>
  <si>
    <t>Получение кадастровых и технических паспортов, технических заключений</t>
  </si>
  <si>
    <t>1.1.1.1</t>
  </si>
  <si>
    <t>Капитальный ремонт автомобильной дороги подъезд к х. Бончковский от               км 7+480 автомобильной дороги                    пгт. Афипский – х. Коваленко до                          х. Бончковский в Северском районе Краснодарского края»</t>
  </si>
  <si>
    <t>Протяженность участка: 0,65 км</t>
  </si>
  <si>
    <t>Прятяженность участков автомобильных дорог по которым выполнены проектно-изыскательские работы:                                                                                                                                                                                            2016 год - 0,0 км                                                                                                        2017 год - 0,0 км                                                                                            2018 год - 0,0 км                                                                                         2019 год - 0,757 км                                                                                     2020 год - 3,95 км                                                                                     2021 год -  0,0 км                                                                                             2022 год- 0,0 км                                                2023 год - 0,0 км</t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</si>
  <si>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</si>
  <si>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 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</si>
  <si>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МКУ МО СР "УКС"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Ответственный за выполнение мероприятия:</t>
    </r>
    <r>
      <rPr>
        <sz val="14"/>
        <color theme="1"/>
        <rFont val="Times New Roman"/>
        <family val="1"/>
        <charset val="204"/>
      </rPr>
      <t xml:space="preserve"> Управление имущественных отношений</t>
    </r>
  </si>
  <si>
    <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</si>
  <si>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t>2024 год</t>
  </si>
  <si>
    <t>Прятяженность участков автомобильных дорог на которых выполнен  капитальный ремонт или ремонт:                                                                                                                                                                                             2016 год - 2,9 км                                                                                                        2017 год - 1,5 км                                                                                  2018 год - 1,5 км                                                                                            2019 год - 0,0 км                                                                                                       2020 год - 3,207 км                                                                                         2021 год - 6,98 км                                                                                           2022 год- 1,5 км                                                                   2023 год - 1,5 км                                             2024 год - 2 км</t>
  </si>
  <si>
    <t>Капитальный ремонт и ремонт автомобильных дорог общего пользования местного значения, в том числе:</t>
  </si>
  <si>
    <t>2025 год</t>
  </si>
  <si>
    <t>Выполнение комплексной схемы организации дорожного движения на территории муниципального образования Северский район. Паспортизации автомобильных дорог. Проект организации дорожного движения.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</si>
</sst>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4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/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P39"/>
  <sheetViews>
    <sheetView tabSelected="1" topLeftCell="B1" zoomScale="60" zoomScaleNormal="60" workbookViewId="0">
      <selection activeCell="B20" sqref="B20:B24"/>
    </sheetView>
  </sheetViews>
  <sheetFormatPr defaultRowHeight="15" x14ac:dyDescent="0.25"/>
  <cols>
    <col min="1" max="1" width="10.7109375" bestFit="1" customWidth="1"/>
    <col min="2" max="2" width="48.7109375" customWidth="1"/>
    <col min="3" max="3" width="18.85546875" customWidth="1"/>
    <col min="4" max="4" width="13.85546875" customWidth="1"/>
    <col min="5" max="5" width="14.85546875" customWidth="1"/>
    <col min="6" max="6" width="15.28515625" customWidth="1"/>
    <col min="7" max="7" width="13.140625" customWidth="1"/>
    <col min="8" max="8" width="14" customWidth="1"/>
    <col min="9" max="9" width="13.28515625" customWidth="1"/>
    <col min="10" max="10" width="13.7109375" bestFit="1" customWidth="1"/>
    <col min="11" max="11" width="15.5703125" customWidth="1"/>
    <col min="12" max="13" width="12.7109375" customWidth="1"/>
    <col min="14" max="14" width="14" customWidth="1"/>
    <col min="15" max="15" width="50.7109375" customWidth="1"/>
    <col min="16" max="16" width="34.5703125" customWidth="1"/>
  </cols>
  <sheetData>
    <row r="3" spans="1:16" ht="111" customHeight="1" x14ac:dyDescent="0.25">
      <c r="A3" s="22" t="s">
        <v>0</v>
      </c>
      <c r="B3" s="23" t="s">
        <v>13</v>
      </c>
      <c r="C3" s="22" t="s">
        <v>1</v>
      </c>
      <c r="D3" s="22" t="s">
        <v>2</v>
      </c>
      <c r="E3" s="21" t="s">
        <v>3</v>
      </c>
      <c r="F3" s="21"/>
      <c r="G3" s="21"/>
      <c r="H3" s="21"/>
      <c r="I3" s="21"/>
      <c r="J3" s="21"/>
      <c r="K3" s="21"/>
      <c r="L3" s="21"/>
      <c r="M3" s="21"/>
      <c r="N3" s="21"/>
      <c r="O3" s="23" t="s">
        <v>4</v>
      </c>
      <c r="P3" s="23" t="s">
        <v>5</v>
      </c>
    </row>
    <row r="4" spans="1:16" ht="18.75" customHeight="1" x14ac:dyDescent="0.25">
      <c r="A4" s="22"/>
      <c r="B4" s="24"/>
      <c r="C4" s="22"/>
      <c r="D4" s="22"/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14</v>
      </c>
      <c r="K4" s="21" t="s">
        <v>15</v>
      </c>
      <c r="L4" s="21" t="s">
        <v>29</v>
      </c>
      <c r="M4" s="21" t="s">
        <v>40</v>
      </c>
      <c r="N4" s="21" t="s">
        <v>43</v>
      </c>
      <c r="O4" s="24"/>
      <c r="P4" s="24"/>
    </row>
    <row r="5" spans="1:16" ht="14.25" customHeight="1" x14ac:dyDescent="0.25">
      <c r="A5" s="22"/>
      <c r="B5" s="25"/>
      <c r="C5" s="22"/>
      <c r="D5" s="22"/>
      <c r="E5" s="21"/>
      <c r="F5" s="21"/>
      <c r="G5" s="21"/>
      <c r="H5" s="21"/>
      <c r="I5" s="21"/>
      <c r="J5" s="21"/>
      <c r="K5" s="21"/>
      <c r="L5" s="21"/>
      <c r="M5" s="21"/>
      <c r="N5" s="21"/>
      <c r="O5" s="25"/>
      <c r="P5" s="25"/>
    </row>
    <row r="6" spans="1:16" ht="18.75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/>
      <c r="N6" s="1">
        <v>13</v>
      </c>
      <c r="O6" s="1">
        <v>14</v>
      </c>
      <c r="P6" s="1">
        <v>15</v>
      </c>
    </row>
    <row r="7" spans="1:16" ht="18.75" x14ac:dyDescent="0.3">
      <c r="A7" s="2">
        <v>1</v>
      </c>
      <c r="B7" s="27" t="s">
        <v>11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9"/>
    </row>
    <row r="8" spans="1:16" ht="37.5" customHeight="1" x14ac:dyDescent="0.3">
      <c r="A8" s="3" t="s">
        <v>12</v>
      </c>
      <c r="B8" s="27" t="s">
        <v>28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9"/>
    </row>
    <row r="9" spans="1:16" ht="22.5" customHeight="1" x14ac:dyDescent="0.25">
      <c r="A9" s="4">
        <v>1</v>
      </c>
      <c r="B9" s="5">
        <v>2</v>
      </c>
      <c r="C9" s="5">
        <v>3</v>
      </c>
      <c r="D9" s="5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2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  <c r="P9" s="1">
        <v>16</v>
      </c>
    </row>
    <row r="10" spans="1:16" ht="44.25" customHeight="1" x14ac:dyDescent="0.3">
      <c r="A10" s="26" t="s">
        <v>21</v>
      </c>
      <c r="B10" s="30" t="s">
        <v>42</v>
      </c>
      <c r="C10" s="20" t="s">
        <v>16</v>
      </c>
      <c r="D10" s="17">
        <f>SUM(E10:N10)</f>
        <v>58776.200000000004</v>
      </c>
      <c r="E10" s="18">
        <v>2786.6</v>
      </c>
      <c r="F10" s="17">
        <v>2534</v>
      </c>
      <c r="G10" s="17">
        <v>1865.1</v>
      </c>
      <c r="H10" s="17">
        <v>0</v>
      </c>
      <c r="I10" s="17">
        <v>3000</v>
      </c>
      <c r="J10" s="19">
        <v>1654.1</v>
      </c>
      <c r="K10" s="17">
        <f>4076.5+K15</f>
        <v>35602.199999999997</v>
      </c>
      <c r="L10" s="17">
        <v>3730.9</v>
      </c>
      <c r="M10" s="17">
        <v>3663.3</v>
      </c>
      <c r="N10" s="17">
        <v>3940</v>
      </c>
      <c r="O10" s="31" t="s">
        <v>41</v>
      </c>
      <c r="P10" s="14" t="s">
        <v>39</v>
      </c>
    </row>
    <row r="11" spans="1:16" ht="37.5" x14ac:dyDescent="0.3">
      <c r="A11" s="26"/>
      <c r="B11" s="30"/>
      <c r="C11" s="8" t="s">
        <v>17</v>
      </c>
      <c r="D11" s="7">
        <v>26650.2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13">
        <v>0</v>
      </c>
      <c r="K11" s="7">
        <v>26650.2</v>
      </c>
      <c r="L11" s="7">
        <v>0</v>
      </c>
      <c r="M11" s="7">
        <v>0</v>
      </c>
      <c r="N11" s="7">
        <v>0</v>
      </c>
      <c r="O11" s="32"/>
      <c r="P11" s="15"/>
    </row>
    <row r="12" spans="1:16" ht="43.5" customHeight="1" x14ac:dyDescent="0.3">
      <c r="A12" s="26"/>
      <c r="B12" s="30"/>
      <c r="C12" s="8" t="s">
        <v>18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13">
        <v>0</v>
      </c>
      <c r="K12" s="7">
        <v>0</v>
      </c>
      <c r="L12" s="7">
        <v>0</v>
      </c>
      <c r="M12" s="7">
        <v>0</v>
      </c>
      <c r="N12" s="7">
        <v>0</v>
      </c>
      <c r="O12" s="32"/>
      <c r="P12" s="15"/>
    </row>
    <row r="13" spans="1:16" ht="68.25" customHeight="1" x14ac:dyDescent="0.3">
      <c r="A13" s="26"/>
      <c r="B13" s="30"/>
      <c r="C13" s="8" t="s">
        <v>19</v>
      </c>
      <c r="D13" s="6">
        <f>SUM(E13:N13)</f>
        <v>32126.000000000004</v>
      </c>
      <c r="E13" s="6">
        <v>2786.6</v>
      </c>
      <c r="F13" s="7">
        <v>2534</v>
      </c>
      <c r="G13" s="7">
        <v>1865.1</v>
      </c>
      <c r="H13" s="7">
        <v>0</v>
      </c>
      <c r="I13" s="7">
        <v>3000</v>
      </c>
      <c r="J13" s="13">
        <v>1654.1</v>
      </c>
      <c r="K13" s="7">
        <f>4076.5+K18</f>
        <v>8952</v>
      </c>
      <c r="L13" s="17">
        <v>3730.9</v>
      </c>
      <c r="M13" s="17">
        <v>3663.3</v>
      </c>
      <c r="N13" s="17">
        <v>3940</v>
      </c>
      <c r="O13" s="32"/>
      <c r="P13" s="15"/>
    </row>
    <row r="14" spans="1:16" ht="48" customHeight="1" x14ac:dyDescent="0.3">
      <c r="A14" s="26"/>
      <c r="B14" s="30"/>
      <c r="C14" s="8" t="s">
        <v>20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13">
        <v>0</v>
      </c>
      <c r="K14" s="7">
        <v>0</v>
      </c>
      <c r="L14" s="7">
        <v>0</v>
      </c>
      <c r="M14" s="7">
        <v>0</v>
      </c>
      <c r="N14" s="7">
        <v>0</v>
      </c>
      <c r="O14" s="33"/>
      <c r="P14" s="15"/>
    </row>
    <row r="15" spans="1:16" ht="24.75" customHeight="1" x14ac:dyDescent="0.3">
      <c r="A15" s="26" t="s">
        <v>32</v>
      </c>
      <c r="B15" s="30" t="s">
        <v>33</v>
      </c>
      <c r="C15" s="9" t="s">
        <v>16</v>
      </c>
      <c r="D15" s="7">
        <f>SUM(J15:K15)</f>
        <v>50450.924400000004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18925.224399999999</v>
      </c>
      <c r="K15" s="7">
        <f>K16+K18</f>
        <v>31525.7</v>
      </c>
      <c r="L15" s="7">
        <v>0</v>
      </c>
      <c r="M15" s="7">
        <v>0</v>
      </c>
      <c r="N15" s="7">
        <v>0</v>
      </c>
      <c r="O15" s="31" t="s">
        <v>34</v>
      </c>
      <c r="P15" s="15"/>
    </row>
    <row r="16" spans="1:16" ht="34.5" customHeight="1" x14ac:dyDescent="0.3">
      <c r="A16" s="26"/>
      <c r="B16" s="30"/>
      <c r="C16" s="8" t="s">
        <v>17</v>
      </c>
      <c r="D16" s="7">
        <f>SUM(J16:K16)</f>
        <v>43973.2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17323</v>
      </c>
      <c r="K16" s="7">
        <v>26650.2</v>
      </c>
      <c r="L16" s="7">
        <v>0</v>
      </c>
      <c r="M16" s="7">
        <v>0</v>
      </c>
      <c r="N16" s="7">
        <v>0</v>
      </c>
      <c r="O16" s="32"/>
      <c r="P16" s="15"/>
    </row>
    <row r="17" spans="1:16" ht="37.5" customHeight="1" x14ac:dyDescent="0.3">
      <c r="A17" s="26"/>
      <c r="B17" s="30"/>
      <c r="C17" s="8" t="s">
        <v>18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32"/>
      <c r="P17" s="15"/>
    </row>
    <row r="18" spans="1:16" ht="34.5" customHeight="1" x14ac:dyDescent="0.3">
      <c r="A18" s="26"/>
      <c r="B18" s="30"/>
      <c r="C18" s="8" t="s">
        <v>19</v>
      </c>
      <c r="D18" s="7">
        <f>SUM(J18:K18)</f>
        <v>6477.7244000000001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1602.2244000000001</v>
      </c>
      <c r="K18" s="7">
        <f>1402.7+1072.8+2400</f>
        <v>4875.5</v>
      </c>
      <c r="L18" s="7">
        <v>0</v>
      </c>
      <c r="M18" s="7">
        <v>0</v>
      </c>
      <c r="N18" s="7">
        <v>0</v>
      </c>
      <c r="O18" s="32"/>
      <c r="P18" s="15"/>
    </row>
    <row r="19" spans="1:16" ht="37.5" customHeight="1" x14ac:dyDescent="0.3">
      <c r="A19" s="26"/>
      <c r="B19" s="30"/>
      <c r="C19" s="8" t="s">
        <v>20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13">
        <v>0</v>
      </c>
      <c r="K19" s="7">
        <v>0</v>
      </c>
      <c r="L19" s="7">
        <v>0</v>
      </c>
      <c r="M19" s="7">
        <v>0</v>
      </c>
      <c r="N19" s="7">
        <v>0</v>
      </c>
      <c r="O19" s="33"/>
      <c r="P19" s="16"/>
    </row>
    <row r="20" spans="1:16" ht="18.75" x14ac:dyDescent="0.3">
      <c r="A20" s="26" t="s">
        <v>22</v>
      </c>
      <c r="B20" s="30" t="s">
        <v>30</v>
      </c>
      <c r="C20" s="6" t="s">
        <v>16</v>
      </c>
      <c r="D20" s="6">
        <f>SUM(F20:N20)</f>
        <v>894.2</v>
      </c>
      <c r="E20" s="7">
        <v>0</v>
      </c>
      <c r="F20" s="6">
        <v>309.10000000000002</v>
      </c>
      <c r="G20" s="7">
        <v>309.10000000000002</v>
      </c>
      <c r="H20" s="7">
        <v>0</v>
      </c>
      <c r="I20" s="7">
        <v>0</v>
      </c>
      <c r="J20" s="13">
        <f>250+26</f>
        <v>276</v>
      </c>
      <c r="K20" s="7">
        <v>0</v>
      </c>
      <c r="L20" s="7">
        <v>0</v>
      </c>
      <c r="M20" s="7">
        <v>0</v>
      </c>
      <c r="N20" s="7">
        <v>0</v>
      </c>
      <c r="O20" s="31" t="s">
        <v>31</v>
      </c>
      <c r="P20" s="31" t="s">
        <v>38</v>
      </c>
    </row>
    <row r="21" spans="1:16" ht="35.25" customHeight="1" x14ac:dyDescent="0.3">
      <c r="A21" s="26"/>
      <c r="B21" s="30"/>
      <c r="C21" s="8" t="s">
        <v>17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13">
        <v>0</v>
      </c>
      <c r="K21" s="7">
        <v>0</v>
      </c>
      <c r="L21" s="7">
        <v>0</v>
      </c>
      <c r="M21" s="7">
        <v>0</v>
      </c>
      <c r="N21" s="7">
        <v>0</v>
      </c>
      <c r="O21" s="32"/>
      <c r="P21" s="32"/>
    </row>
    <row r="22" spans="1:16" ht="33" customHeight="1" x14ac:dyDescent="0.3">
      <c r="A22" s="26"/>
      <c r="B22" s="30"/>
      <c r="C22" s="8" t="s">
        <v>18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13">
        <v>0</v>
      </c>
      <c r="K22" s="7">
        <v>0</v>
      </c>
      <c r="L22" s="7">
        <v>0</v>
      </c>
      <c r="M22" s="7">
        <v>0</v>
      </c>
      <c r="N22" s="7">
        <v>0</v>
      </c>
      <c r="O22" s="32"/>
      <c r="P22" s="32"/>
    </row>
    <row r="23" spans="1:16" ht="37.5" x14ac:dyDescent="0.3">
      <c r="A23" s="26"/>
      <c r="B23" s="30"/>
      <c r="C23" s="8" t="s">
        <v>19</v>
      </c>
      <c r="D23" s="7">
        <f>SUM(F23:N23)</f>
        <v>894.2</v>
      </c>
      <c r="E23" s="7">
        <v>0</v>
      </c>
      <c r="F23" s="6">
        <v>309.10000000000002</v>
      </c>
      <c r="G23" s="7">
        <v>309.10000000000002</v>
      </c>
      <c r="H23" s="7">
        <v>0</v>
      </c>
      <c r="I23" s="7">
        <v>0</v>
      </c>
      <c r="J23" s="13">
        <v>276</v>
      </c>
      <c r="K23" s="7">
        <v>0</v>
      </c>
      <c r="L23" s="7">
        <v>0</v>
      </c>
      <c r="M23" s="7">
        <v>0</v>
      </c>
      <c r="N23" s="7">
        <v>0</v>
      </c>
      <c r="O23" s="32"/>
      <c r="P23" s="32"/>
    </row>
    <row r="24" spans="1:16" ht="40.5" customHeight="1" x14ac:dyDescent="0.3">
      <c r="A24" s="26"/>
      <c r="B24" s="30"/>
      <c r="C24" s="8" t="s">
        <v>20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13">
        <v>0</v>
      </c>
      <c r="K24" s="7">
        <v>0</v>
      </c>
      <c r="L24" s="7">
        <v>0</v>
      </c>
      <c r="M24" s="7">
        <v>0</v>
      </c>
      <c r="N24" s="7">
        <v>0</v>
      </c>
      <c r="O24" s="33"/>
      <c r="P24" s="33"/>
    </row>
    <row r="25" spans="1:16" ht="30" customHeight="1" x14ac:dyDescent="0.3">
      <c r="A25" s="26" t="s">
        <v>23</v>
      </c>
      <c r="B25" s="30" t="s">
        <v>26</v>
      </c>
      <c r="C25" s="10" t="s">
        <v>16</v>
      </c>
      <c r="D25" s="7">
        <f>SUM(F25:N25)</f>
        <v>5295.36816</v>
      </c>
      <c r="E25" s="7">
        <v>0</v>
      </c>
      <c r="F25" s="7">
        <v>0</v>
      </c>
      <c r="G25" s="7">
        <v>0</v>
      </c>
      <c r="H25" s="6">
        <v>4624.8</v>
      </c>
      <c r="I25" s="7">
        <v>269.2</v>
      </c>
      <c r="J25" s="13">
        <v>155.86815999999999</v>
      </c>
      <c r="K25" s="7">
        <v>245.5</v>
      </c>
      <c r="L25" s="7">
        <v>0</v>
      </c>
      <c r="M25" s="7">
        <v>0</v>
      </c>
      <c r="N25" s="7">
        <v>0</v>
      </c>
      <c r="O25" s="31" t="s">
        <v>35</v>
      </c>
      <c r="P25" s="31" t="s">
        <v>36</v>
      </c>
    </row>
    <row r="26" spans="1:16" ht="44.25" customHeight="1" x14ac:dyDescent="0.3">
      <c r="A26" s="26"/>
      <c r="B26" s="30"/>
      <c r="C26" s="8" t="s">
        <v>17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13">
        <v>0</v>
      </c>
      <c r="K26" s="7">
        <v>0</v>
      </c>
      <c r="L26" s="7">
        <v>0</v>
      </c>
      <c r="M26" s="7">
        <v>0</v>
      </c>
      <c r="N26" s="7">
        <v>0</v>
      </c>
      <c r="O26" s="32"/>
      <c r="P26" s="32"/>
    </row>
    <row r="27" spans="1:16" ht="46.5" customHeight="1" x14ac:dyDescent="0.3">
      <c r="A27" s="26"/>
      <c r="B27" s="30"/>
      <c r="C27" s="8" t="s">
        <v>18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13">
        <v>0</v>
      </c>
      <c r="K27" s="7">
        <v>0</v>
      </c>
      <c r="L27" s="7">
        <v>0</v>
      </c>
      <c r="M27" s="7">
        <v>0</v>
      </c>
      <c r="N27" s="7">
        <v>0</v>
      </c>
      <c r="O27" s="32"/>
      <c r="P27" s="32"/>
    </row>
    <row r="28" spans="1:16" ht="37.5" x14ac:dyDescent="0.3">
      <c r="A28" s="26"/>
      <c r="B28" s="30"/>
      <c r="C28" s="8" t="s">
        <v>19</v>
      </c>
      <c r="D28" s="7">
        <f>SUM(E28:N28)</f>
        <v>5295.36816</v>
      </c>
      <c r="E28" s="7">
        <v>0</v>
      </c>
      <c r="F28" s="7">
        <v>0</v>
      </c>
      <c r="G28" s="7">
        <v>0</v>
      </c>
      <c r="H28" s="6">
        <v>4624.8</v>
      </c>
      <c r="I28" s="7">
        <v>269.2</v>
      </c>
      <c r="J28" s="13">
        <v>155.86815999999999</v>
      </c>
      <c r="K28" s="7">
        <v>245.5</v>
      </c>
      <c r="L28" s="7">
        <v>0</v>
      </c>
      <c r="M28" s="7">
        <v>0</v>
      </c>
      <c r="N28" s="7">
        <v>0</v>
      </c>
      <c r="O28" s="32"/>
      <c r="P28" s="32"/>
    </row>
    <row r="29" spans="1:16" ht="61.5" customHeight="1" x14ac:dyDescent="0.3">
      <c r="A29" s="26"/>
      <c r="B29" s="30"/>
      <c r="C29" s="8" t="s">
        <v>20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13">
        <v>0</v>
      </c>
      <c r="K29" s="7">
        <v>0</v>
      </c>
      <c r="L29" s="7">
        <v>0</v>
      </c>
      <c r="M29" s="7">
        <v>0</v>
      </c>
      <c r="N29" s="7">
        <v>0</v>
      </c>
      <c r="O29" s="33"/>
      <c r="P29" s="33"/>
    </row>
    <row r="30" spans="1:16" ht="24" customHeight="1" x14ac:dyDescent="0.3">
      <c r="A30" s="26" t="s">
        <v>24</v>
      </c>
      <c r="B30" s="30" t="s">
        <v>44</v>
      </c>
      <c r="C30" s="6" t="s">
        <v>16</v>
      </c>
      <c r="D30" s="7">
        <f>SUM(F30:N31)</f>
        <v>2261.625</v>
      </c>
      <c r="E30" s="7">
        <v>0</v>
      </c>
      <c r="F30" s="7">
        <v>0</v>
      </c>
      <c r="G30" s="7">
        <v>0</v>
      </c>
      <c r="H30" s="7">
        <f>1535+92.5</f>
        <v>1627.5</v>
      </c>
      <c r="I30" s="7">
        <v>0</v>
      </c>
      <c r="J30" s="13">
        <v>34.825000000000003</v>
      </c>
      <c r="K30" s="7">
        <v>599.29999999999995</v>
      </c>
      <c r="L30" s="7">
        <v>0</v>
      </c>
      <c r="M30" s="7">
        <v>0</v>
      </c>
      <c r="N30" s="7">
        <v>0</v>
      </c>
      <c r="O30" s="30" t="s">
        <v>25</v>
      </c>
      <c r="P30" s="31" t="s">
        <v>37</v>
      </c>
    </row>
    <row r="31" spans="1:16" ht="40.5" customHeight="1" x14ac:dyDescent="0.3">
      <c r="A31" s="26"/>
      <c r="B31" s="30"/>
      <c r="C31" s="8" t="s">
        <v>17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13">
        <v>0</v>
      </c>
      <c r="K31" s="7">
        <v>0</v>
      </c>
      <c r="L31" s="7">
        <v>0</v>
      </c>
      <c r="M31" s="7">
        <v>0</v>
      </c>
      <c r="N31" s="7">
        <v>0</v>
      </c>
      <c r="O31" s="30"/>
      <c r="P31" s="32"/>
    </row>
    <row r="32" spans="1:16" ht="39.75" customHeight="1" x14ac:dyDescent="0.3">
      <c r="A32" s="26"/>
      <c r="B32" s="30"/>
      <c r="C32" s="8" t="s">
        <v>18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13">
        <v>0</v>
      </c>
      <c r="K32" s="7">
        <v>0</v>
      </c>
      <c r="L32" s="7">
        <v>0</v>
      </c>
      <c r="M32" s="7">
        <v>0</v>
      </c>
      <c r="N32" s="7">
        <v>0</v>
      </c>
      <c r="O32" s="30"/>
      <c r="P32" s="32"/>
    </row>
    <row r="33" spans="1:16" ht="40.5" customHeight="1" x14ac:dyDescent="0.3">
      <c r="A33" s="26"/>
      <c r="B33" s="30"/>
      <c r="C33" s="8" t="s">
        <v>19</v>
      </c>
      <c r="D33" s="7">
        <f>SUM(E33:N33)</f>
        <v>2261.625</v>
      </c>
      <c r="E33" s="7">
        <v>0</v>
      </c>
      <c r="F33" s="7">
        <v>0</v>
      </c>
      <c r="G33" s="7">
        <v>0</v>
      </c>
      <c r="H33" s="11">
        <v>1627.5</v>
      </c>
      <c r="I33" s="7">
        <v>0</v>
      </c>
      <c r="J33" s="13">
        <v>34.825000000000003</v>
      </c>
      <c r="K33" s="7">
        <v>599.29999999999995</v>
      </c>
      <c r="L33" s="7">
        <v>0</v>
      </c>
      <c r="M33" s="7">
        <v>0</v>
      </c>
      <c r="N33" s="7">
        <v>0</v>
      </c>
      <c r="O33" s="30"/>
      <c r="P33" s="32"/>
    </row>
    <row r="34" spans="1:16" ht="38.25" customHeight="1" x14ac:dyDescent="0.3">
      <c r="A34" s="26"/>
      <c r="B34" s="30"/>
      <c r="C34" s="8" t="s">
        <v>20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13">
        <v>0</v>
      </c>
      <c r="K34" s="7">
        <v>0</v>
      </c>
      <c r="L34" s="7">
        <v>0</v>
      </c>
      <c r="M34" s="7">
        <v>0</v>
      </c>
      <c r="N34" s="7">
        <v>0</v>
      </c>
      <c r="O34" s="30"/>
      <c r="P34" s="33"/>
    </row>
    <row r="35" spans="1:16" ht="18.75" x14ac:dyDescent="0.3">
      <c r="A35" s="26"/>
      <c r="B35" s="37" t="s">
        <v>27</v>
      </c>
      <c r="C35" s="6" t="s">
        <v>16</v>
      </c>
      <c r="D35" s="7">
        <f>SUM(E35:N35)</f>
        <v>86152.599999999991</v>
      </c>
      <c r="E35" s="7">
        <f>SUM(E10)</f>
        <v>2786.6</v>
      </c>
      <c r="F35" s="7">
        <f>SUM(F10,F20)</f>
        <v>2843.1</v>
      </c>
      <c r="G35" s="7">
        <f>SUM(G20,G10)</f>
        <v>2174.1999999999998</v>
      </c>
      <c r="H35" s="7">
        <v>6252.3</v>
      </c>
      <c r="I35" s="7">
        <f>SUM(I25,I10)</f>
        <v>3269.2</v>
      </c>
      <c r="J35" s="13">
        <v>21046</v>
      </c>
      <c r="K35" s="7">
        <f>SUM(K36:K39)</f>
        <v>36447</v>
      </c>
      <c r="L35" s="17">
        <v>3730.9</v>
      </c>
      <c r="M35" s="17">
        <v>3663.3</v>
      </c>
      <c r="N35" s="17">
        <v>3940</v>
      </c>
      <c r="O35" s="34"/>
      <c r="P35" s="34"/>
    </row>
    <row r="36" spans="1:16" ht="37.5" x14ac:dyDescent="0.3">
      <c r="A36" s="26"/>
      <c r="B36" s="38"/>
      <c r="C36" s="8" t="s">
        <v>17</v>
      </c>
      <c r="D36" s="7">
        <f>SUM(E36:N36)</f>
        <v>43973.2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13">
        <v>17323</v>
      </c>
      <c r="K36" s="7">
        <v>26650.2</v>
      </c>
      <c r="L36" s="7">
        <v>0</v>
      </c>
      <c r="M36" s="7">
        <v>0</v>
      </c>
      <c r="N36" s="7">
        <v>0</v>
      </c>
      <c r="O36" s="35"/>
      <c r="P36" s="35"/>
    </row>
    <row r="37" spans="1:16" ht="37.5" x14ac:dyDescent="0.3">
      <c r="A37" s="26"/>
      <c r="B37" s="38"/>
      <c r="C37" s="8" t="s">
        <v>18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13">
        <v>0</v>
      </c>
      <c r="K37" s="7">
        <v>0</v>
      </c>
      <c r="L37" s="7">
        <v>0</v>
      </c>
      <c r="M37" s="7">
        <v>0</v>
      </c>
      <c r="N37" s="7">
        <v>0</v>
      </c>
      <c r="O37" s="35"/>
      <c r="P37" s="35"/>
    </row>
    <row r="38" spans="1:16" ht="37.5" x14ac:dyDescent="0.3">
      <c r="A38" s="26"/>
      <c r="B38" s="38"/>
      <c r="C38" s="8" t="s">
        <v>19</v>
      </c>
      <c r="D38" s="7">
        <f>SUM(E38:N38)</f>
        <v>42179.4</v>
      </c>
      <c r="E38" s="7">
        <v>2786.6</v>
      </c>
      <c r="F38" s="7">
        <v>2843.1</v>
      </c>
      <c r="G38" s="7">
        <v>2174.1999999999998</v>
      </c>
      <c r="H38" s="6">
        <v>6252.3</v>
      </c>
      <c r="I38" s="7">
        <v>3269.2</v>
      </c>
      <c r="J38" s="13">
        <v>3723</v>
      </c>
      <c r="K38" s="7">
        <f>SUM(K30,K25,K13)</f>
        <v>9796.7999999999993</v>
      </c>
      <c r="L38" s="17">
        <v>3730.9</v>
      </c>
      <c r="M38" s="17">
        <v>3663.3</v>
      </c>
      <c r="N38" s="17">
        <v>3940</v>
      </c>
      <c r="O38" s="35"/>
      <c r="P38" s="35"/>
    </row>
    <row r="39" spans="1:16" ht="37.5" x14ac:dyDescent="0.3">
      <c r="A39" s="26"/>
      <c r="B39" s="39"/>
      <c r="C39" s="8" t="s">
        <v>20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13">
        <v>0</v>
      </c>
      <c r="K39" s="7">
        <v>0</v>
      </c>
      <c r="L39" s="7">
        <v>0</v>
      </c>
      <c r="M39" s="7">
        <v>0</v>
      </c>
      <c r="N39" s="7">
        <v>0</v>
      </c>
      <c r="O39" s="36"/>
      <c r="P39" s="36"/>
    </row>
  </sheetData>
  <mergeCells count="41">
    <mergeCell ref="P35:P39"/>
    <mergeCell ref="B35:B39"/>
    <mergeCell ref="A20:A24"/>
    <mergeCell ref="O20:O24"/>
    <mergeCell ref="P20:P24"/>
    <mergeCell ref="B25:B29"/>
    <mergeCell ref="A25:A29"/>
    <mergeCell ref="O25:O29"/>
    <mergeCell ref="P25:P29"/>
    <mergeCell ref="B20:B24"/>
    <mergeCell ref="P30:P34"/>
    <mergeCell ref="A15:A19"/>
    <mergeCell ref="B15:B19"/>
    <mergeCell ref="O15:O19"/>
    <mergeCell ref="A35:A39"/>
    <mergeCell ref="O35:O39"/>
    <mergeCell ref="B30:B34"/>
    <mergeCell ref="A30:A34"/>
    <mergeCell ref="O30:O34"/>
    <mergeCell ref="O3:O5"/>
    <mergeCell ref="P3:P5"/>
    <mergeCell ref="B7:P7"/>
    <mergeCell ref="B8:P8"/>
    <mergeCell ref="B10:B14"/>
    <mergeCell ref="C3:C5"/>
    <mergeCell ref="D3:D5"/>
    <mergeCell ref="E3:N3"/>
    <mergeCell ref="E4:E5"/>
    <mergeCell ref="F4:F5"/>
    <mergeCell ref="G4:G5"/>
    <mergeCell ref="H4:H5"/>
    <mergeCell ref="O10:O14"/>
    <mergeCell ref="N4:N5"/>
    <mergeCell ref="K4:K5"/>
    <mergeCell ref="L4:L5"/>
    <mergeCell ref="M4:M5"/>
    <mergeCell ref="A3:A5"/>
    <mergeCell ref="I4:I5"/>
    <mergeCell ref="B3:B5"/>
    <mergeCell ref="A10:A14"/>
    <mergeCell ref="J4:J5"/>
  </mergeCells>
  <phoneticPr fontId="3" type="noConversion"/>
  <pageMargins left="0.62992125984251968" right="0.82677165354330717" top="0.74803149606299213" bottom="0.35433070866141736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Силидис Елена Васильевна</cp:lastModifiedBy>
  <cp:lastPrinted>2023-01-16T09:07:05Z</cp:lastPrinted>
  <dcterms:created xsi:type="dcterms:W3CDTF">2015-06-05T18:19:34Z</dcterms:created>
  <dcterms:modified xsi:type="dcterms:W3CDTF">2023-02-09T09:50:52Z</dcterms:modified>
</cp:coreProperties>
</file>